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1" activeTab="0"/>
  </bookViews>
  <sheets>
    <sheet name="PAUTA JUIZADOS SNC" sheetId="1" r:id="rId1"/>
    <sheet name="AUD SNC _ RODOLFO AURELIANO" sheetId="2" r:id="rId2"/>
  </sheets>
  <definedNames>
    <definedName name="_xlnm.Print_Titles" localSheetId="0">'PAUTA JUIZADOS SNC'!$1:$2</definedName>
  </definedNames>
  <calcPr fullCalcOnLoad="1"/>
</workbook>
</file>

<file path=xl/sharedStrings.xml><?xml version="1.0" encoding="utf-8"?>
<sst xmlns="http://schemas.openxmlformats.org/spreadsheetml/2006/main" count="177" uniqueCount="129">
  <si>
    <t>QUANTIDADE DE AUDIÊNCIAS AGENDADAS PELOS JUIZADOS ESPECIAIS PARA A SEMANA NACIONAL DE CONCILIAÇÃO 2010</t>
  </si>
  <si>
    <t>QTDE</t>
  </si>
  <si>
    <t>COMARCA</t>
  </si>
  <si>
    <t>JUIZADOS</t>
  </si>
  <si>
    <t>JUIZ</t>
  </si>
  <si>
    <t>ADESÃO</t>
  </si>
  <si>
    <t>AUDIÊNCIAS AGENDADAS EXTRA</t>
  </si>
  <si>
    <t>AUDIÊNCIAS AGENDADAS NORMAL</t>
  </si>
  <si>
    <t>TOTAL</t>
  </si>
  <si>
    <t>RECIFE</t>
  </si>
  <si>
    <t>1º Juizado Especial Cível</t>
  </si>
  <si>
    <t>Saulo Sebastião de Oliveira Freire</t>
  </si>
  <si>
    <t>SIM</t>
  </si>
  <si>
    <t>2º Juizado Especial Cível</t>
  </si>
  <si>
    <t>Raimundo Nonato de Souza Braid Filho</t>
  </si>
  <si>
    <t>3º Juizado Especial Cível</t>
  </si>
  <si>
    <t>Ambrósio Agrícola Nunes</t>
  </si>
  <si>
    <t>4º Juizado Especial Cível</t>
  </si>
  <si>
    <t>Sérgio José Vieira Lopes</t>
  </si>
  <si>
    <t xml:space="preserve">5º Juizado Especial Cível </t>
  </si>
  <si>
    <t>Carlos Antônio Alves da  Silva</t>
  </si>
  <si>
    <t>6º Juizado Especial Cível</t>
  </si>
  <si>
    <t>José Júnior Florentino dos Santos Mendonça</t>
  </si>
  <si>
    <t>7º Juizado Especial Cível</t>
  </si>
  <si>
    <t>Nildo Nery dos Santos Filho</t>
  </si>
  <si>
    <t>8º Juizado Especial Cível</t>
  </si>
  <si>
    <t>9º Juizado Especial Cível</t>
  </si>
  <si>
    <t>10º Juizado especial Cível</t>
  </si>
  <si>
    <t>11º Juizado Especial Cível</t>
  </si>
  <si>
    <t>Severino Tenório Pinto</t>
  </si>
  <si>
    <t>12º Juizado Especial Cível</t>
  </si>
  <si>
    <t xml:space="preserve">13º Juizado Especial Cível </t>
  </si>
  <si>
    <t>Felippe Augusto Gemir Guimarães</t>
  </si>
  <si>
    <t>14º Juizado Especial Cível</t>
  </si>
  <si>
    <t>15º Juizado Especial Cível</t>
  </si>
  <si>
    <t xml:space="preserve">Adriano Mariano de Oliveira </t>
  </si>
  <si>
    <t>16º Juizado Especial Cível</t>
  </si>
  <si>
    <t>Aldemir Alves de Lima</t>
  </si>
  <si>
    <t>17º Juizado Especial Cível</t>
  </si>
  <si>
    <t>João Ismael do Nascimento Filho</t>
  </si>
  <si>
    <t>18º Juizado Especial Cível</t>
  </si>
  <si>
    <t>Luiz Sergio Silveira Cerqueira</t>
  </si>
  <si>
    <t>1º Juizado Especial Cível do Idoso</t>
  </si>
  <si>
    <t>Alexandre Sena de Almeida</t>
  </si>
  <si>
    <t>1º Juizado Especial Criminal do Idoso</t>
  </si>
  <si>
    <t>1º Juizado Especial das Relações de Consumo da Capital</t>
  </si>
  <si>
    <t>Sergio Azevedo de Oliveira</t>
  </si>
  <si>
    <t>2º Juizado Especial das Relações de Consumo da Capital</t>
  </si>
  <si>
    <t>Roberto Carneiro Pedrosa</t>
  </si>
  <si>
    <t>3º Juizado Especial das Relações de Consumo da Capital</t>
  </si>
  <si>
    <t>José Jorge de Amorim</t>
  </si>
  <si>
    <t xml:space="preserve"> 4º Juizado Especial das Relações de Consumo da Capital</t>
  </si>
  <si>
    <t>Central de Execuções Cíveis da Capital - manhã</t>
  </si>
  <si>
    <t>Central de Execuções Cíveis da Capital - tarde</t>
  </si>
  <si>
    <t>Juiz designado para atuar no mutirão da SNC</t>
  </si>
  <si>
    <t>1º Juizado Especial Criminal da Capital</t>
  </si>
  <si>
    <t>Gilvan Macedos dos Santos</t>
  </si>
  <si>
    <t>2º Juizado Especial Criminal da Capital</t>
  </si>
  <si>
    <t>Ailton Alfredo de Souza</t>
  </si>
  <si>
    <t>3º Juizado Especial Criminal da Capital</t>
  </si>
  <si>
    <t>4º Juizado Especial Criminal da Capital</t>
  </si>
  <si>
    <t>Juizado Especial Cível e Criminal do Torcedor</t>
  </si>
  <si>
    <t>JABOATÃO DOS GUARARAPES</t>
  </si>
  <si>
    <t>I Juizado Especial Cível de Jaboatão – Candeias – Manhã</t>
  </si>
  <si>
    <t>Maria Cristina de Souza Castro</t>
  </si>
  <si>
    <t>I Juizado Especial Cível de Jaboatão – Candeias – Tarde</t>
  </si>
  <si>
    <t>Michelle Duque de Miranda</t>
  </si>
  <si>
    <t>II Juizado Especial Cível de Jaboatão - Centro</t>
  </si>
  <si>
    <t>Karina Albuquerque Aragão de Amorim</t>
  </si>
  <si>
    <t>Juíza designada para atuar no mutirão da SNC</t>
  </si>
  <si>
    <t>V Fórum Universitário Criminal – Juizado Piedade – Manhã</t>
  </si>
  <si>
    <t>Andréa Rose Borges Cartaxo</t>
  </si>
  <si>
    <t>OLINDA</t>
  </si>
  <si>
    <t>I Juizado especial Cível de Olinda - Manhã</t>
  </si>
  <si>
    <t>Luzicleide Maria Muniz de Vasconcelos</t>
  </si>
  <si>
    <t>I Juizado especial Cível de Olinda - Tarde</t>
  </si>
  <si>
    <t>II Juizado Especial Cível de Olinda – Manhã</t>
  </si>
  <si>
    <t>Valéria Maria Santos Máximo</t>
  </si>
  <si>
    <t>I Juizado Especial Criminal de Olinda</t>
  </si>
  <si>
    <t>Fábia Amaral de Oliveira Mello</t>
  </si>
  <si>
    <t>PAULISTA</t>
  </si>
  <si>
    <t>I Juizado Especial Cível de Paulista – Manhã</t>
  </si>
  <si>
    <t>Anna Regina Lemos Robalinho de Barros</t>
  </si>
  <si>
    <t>INCLUIR PAUTA EXTRA JUIZADO PAULISTA</t>
  </si>
  <si>
    <t>I Juizado Especial Cível de Paulista – Tarde</t>
  </si>
  <si>
    <t>Regina Célia de Albuquerque Maranhão</t>
  </si>
  <si>
    <t>CABO</t>
  </si>
  <si>
    <t>I Juizado Especial Cível do Cabo</t>
  </si>
  <si>
    <t>Nicole de Faria Neves</t>
  </si>
  <si>
    <t>CAMARAGIBE</t>
  </si>
  <si>
    <t>I Juizado Especial Cível de Camaragibe – Manhã</t>
  </si>
  <si>
    <t>Luciene Robéria Pontes de Lima</t>
  </si>
  <si>
    <t>VITÓRIA DE SANTO ANTÃO</t>
  </si>
  <si>
    <t>I Juizado Especial Cível de Vitória de Santo Antão – Manhã</t>
  </si>
  <si>
    <t>Maria Betania Beltrão Gondim</t>
  </si>
  <si>
    <t>CARUARU</t>
  </si>
  <si>
    <t>I Juizado Especial Cível de Caruaru – Tarde</t>
  </si>
  <si>
    <t>Helena Cristina Madi de Medeiros / Júlio Olney Tenório de Godoy</t>
  </si>
  <si>
    <t>I Juizado Especial Criminal Caruaru</t>
  </si>
  <si>
    <t>Marupiraja Ramos Ribas / Lauro Pedro dos Santos Neto</t>
  </si>
  <si>
    <t>GARANHUNS</t>
  </si>
  <si>
    <t>I Juizado Especial Cível de Garanhuns</t>
  </si>
  <si>
    <t>Eliziongerber de Freitas / Marcelo Marques Cabral</t>
  </si>
  <si>
    <t>I Juizado Especial Criminal de Garanhuns</t>
  </si>
  <si>
    <t>Enéas Oliveira da Rocha / Milena Flores Ferraz Cintra</t>
  </si>
  <si>
    <t>PALMARES</t>
  </si>
  <si>
    <t>I Juizado Especial Cível de Palmares</t>
  </si>
  <si>
    <t>Maria Cristina Fernandes de Almeida / Júlio César Vasconcelos de Almeida</t>
  </si>
  <si>
    <t>PETROLINA</t>
  </si>
  <si>
    <t>I Juizado Especial Cível de Petrolina</t>
  </si>
  <si>
    <t>Edmilson Cruz Júnior / Iure Pedroza Menezes / Ana Paula Borges Coutinho / Juçara Leila do Rego Figueiredo / Josilton Antônio Silva Reis</t>
  </si>
  <si>
    <t>LIMOEIRO</t>
  </si>
  <si>
    <t>I Juizado Especial Cível de Limoeiro</t>
  </si>
  <si>
    <t>Adriana Brandão de Barros Correia</t>
  </si>
  <si>
    <t>GOIANA</t>
  </si>
  <si>
    <t>I Juizado Especial Cível e Criminal de Goiana</t>
  </si>
  <si>
    <t>Aline Cardoso dos Santos</t>
  </si>
  <si>
    <t>SUBTOTAL - JUIZADOS</t>
  </si>
  <si>
    <t>MUTIRÃO DO HALL RODOLFO AURELIANO</t>
  </si>
  <si>
    <t>TOTAL GERAL DE AUDIÊNCIAS AGENDADAS</t>
  </si>
  <si>
    <t>Audiências Agendadas - Hall do Rodolfo Aureliano - 29/11 a 03/12/10</t>
  </si>
  <si>
    <t>DATA</t>
  </si>
  <si>
    <t>AUDIÊNCIAS</t>
  </si>
  <si>
    <t>EMPRESAS</t>
  </si>
  <si>
    <t>CELPE</t>
  </si>
  <si>
    <t>FINASA / BRADESCO</t>
  </si>
  <si>
    <t>ITAÚ / FINIVEST / HIPERCARD</t>
  </si>
  <si>
    <t xml:space="preserve">PAN AMERICANO / CETELEM / HSBC / LOSANGO / TIM / VIVO / CLARO </t>
  </si>
  <si>
    <t>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</si>
</sst>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0" fillId="0" borderId="3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64" fontId="9" fillId="0" borderId="0" xfId="0" applyFont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5" fontId="11" fillId="4" borderId="3" xfId="0" applyNumberFormat="1" applyFont="1" applyFill="1" applyBorder="1" applyAlignment="1">
      <alignment horizontal="center"/>
    </xf>
    <xf numFmtId="164" fontId="11" fillId="4" borderId="3" xfId="0" applyFont="1" applyFill="1" applyBorder="1" applyAlignment="1">
      <alignment horizontal="center"/>
    </xf>
    <xf numFmtId="164" fontId="11" fillId="4" borderId="3" xfId="0" applyFont="1" applyFill="1" applyBorder="1" applyAlignment="1">
      <alignment horizontal="center" wrapText="1"/>
    </xf>
    <xf numFmtId="164" fontId="1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10" zoomScaleNormal="110" zoomScaleSheetLayoutView="100" workbookViewId="0" topLeftCell="A1">
      <pane ySplit="2" topLeftCell="A33" activePane="bottomLeft" state="frozen"/>
      <selection pane="topLeft" activeCell="A1" sqref="A1"/>
      <selection pane="bottomLeft" activeCell="I36" sqref="I36"/>
    </sheetView>
  </sheetViews>
  <sheetFormatPr defaultColWidth="12.57421875" defaultRowHeight="12.75"/>
  <cols>
    <col min="1" max="1" width="6.140625" style="0" customWidth="1"/>
    <col min="2" max="2" width="13.57421875" style="0" customWidth="1"/>
    <col min="3" max="3" width="50.7109375" style="1" customWidth="1"/>
    <col min="4" max="4" width="34.57421875" style="1" customWidth="1"/>
    <col min="5" max="5" width="8.140625" style="1" customWidth="1"/>
    <col min="6" max="6" width="12.00390625" style="1" customWidth="1"/>
    <col min="7" max="7" width="11.140625" style="1" customWidth="1"/>
    <col min="8" max="8" width="7.140625" style="2" customWidth="1"/>
    <col min="9" max="254" width="11.57421875" style="1" customWidth="1"/>
    <col min="255" max="16384" width="11.57421875" style="0" customWidth="1"/>
  </cols>
  <sheetData>
    <row r="1" spans="1:8" ht="3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4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8" ht="12.75" customHeight="1">
      <c r="A3" s="7">
        <v>1</v>
      </c>
      <c r="B3" s="8" t="s">
        <v>9</v>
      </c>
      <c r="C3" s="9" t="s">
        <v>10</v>
      </c>
      <c r="D3" s="10" t="s">
        <v>11</v>
      </c>
      <c r="E3" s="10" t="s">
        <v>12</v>
      </c>
      <c r="F3" s="11">
        <v>30</v>
      </c>
      <c r="G3" s="7">
        <f>108-F3</f>
        <v>78</v>
      </c>
      <c r="H3" s="12">
        <f>G3+F3</f>
        <v>108</v>
      </c>
    </row>
    <row r="4" spans="1:8" ht="12.75">
      <c r="A4" s="13">
        <v>2</v>
      </c>
      <c r="B4" s="8"/>
      <c r="C4" s="13" t="s">
        <v>13</v>
      </c>
      <c r="D4" s="14" t="s">
        <v>14</v>
      </c>
      <c r="E4" s="14"/>
      <c r="F4" s="15"/>
      <c r="G4" s="13">
        <v>64</v>
      </c>
      <c r="H4" s="16">
        <f>F4+G4</f>
        <v>64</v>
      </c>
    </row>
    <row r="5" spans="1:8" ht="12.75">
      <c r="A5" s="13">
        <v>3</v>
      </c>
      <c r="B5" s="8"/>
      <c r="C5" s="13" t="s">
        <v>15</v>
      </c>
      <c r="D5" s="14" t="s">
        <v>16</v>
      </c>
      <c r="E5" s="14" t="s">
        <v>12</v>
      </c>
      <c r="F5" s="15">
        <v>12</v>
      </c>
      <c r="G5" s="13">
        <v>25</v>
      </c>
      <c r="H5" s="16">
        <f>F5+G5</f>
        <v>37</v>
      </c>
    </row>
    <row r="6" spans="1:8" ht="12.75">
      <c r="A6" s="13">
        <v>4</v>
      </c>
      <c r="B6" s="8"/>
      <c r="C6" s="17" t="s">
        <v>17</v>
      </c>
      <c r="D6" s="14" t="s">
        <v>18</v>
      </c>
      <c r="E6" s="14" t="s">
        <v>12</v>
      </c>
      <c r="F6" s="15">
        <v>57</v>
      </c>
      <c r="G6" s="13">
        <f>155-57</f>
        <v>98</v>
      </c>
      <c r="H6" s="16">
        <f>G6+F6</f>
        <v>155</v>
      </c>
    </row>
    <row r="7" spans="1:8" ht="12.75">
      <c r="A7" s="13">
        <v>5</v>
      </c>
      <c r="B7" s="8"/>
      <c r="C7" s="17" t="s">
        <v>19</v>
      </c>
      <c r="D7" s="18" t="s">
        <v>20</v>
      </c>
      <c r="E7" s="18" t="s">
        <v>12</v>
      </c>
      <c r="F7" s="15">
        <v>30</v>
      </c>
      <c r="G7" s="13">
        <v>22</v>
      </c>
      <c r="H7" s="16">
        <f>G7+F7</f>
        <v>52</v>
      </c>
    </row>
    <row r="8" spans="1:8" ht="12.75">
      <c r="A8" s="13">
        <v>6</v>
      </c>
      <c r="B8" s="8"/>
      <c r="C8" s="17" t="s">
        <v>21</v>
      </c>
      <c r="D8" s="13" t="s">
        <v>22</v>
      </c>
      <c r="E8" s="13" t="s">
        <v>12</v>
      </c>
      <c r="F8" s="15">
        <v>103</v>
      </c>
      <c r="G8" s="13">
        <f>16+16+17</f>
        <v>49</v>
      </c>
      <c r="H8" s="16">
        <f>G8+F8</f>
        <v>152</v>
      </c>
    </row>
    <row r="9" spans="1:8" ht="12.75">
      <c r="A9" s="13">
        <v>7</v>
      </c>
      <c r="B9" s="8"/>
      <c r="C9" s="17" t="s">
        <v>23</v>
      </c>
      <c r="D9" s="19" t="s">
        <v>24</v>
      </c>
      <c r="E9" s="19"/>
      <c r="F9" s="15"/>
      <c r="G9" s="13">
        <f>21+18+1</f>
        <v>40</v>
      </c>
      <c r="H9" s="16">
        <f>G9+F9</f>
        <v>40</v>
      </c>
    </row>
    <row r="10" spans="1:8" ht="12.75">
      <c r="A10" s="13">
        <v>8</v>
      </c>
      <c r="B10" s="8"/>
      <c r="C10" s="17" t="s">
        <v>25</v>
      </c>
      <c r="D10" s="14" t="s">
        <v>11</v>
      </c>
      <c r="E10" s="14" t="s">
        <v>12</v>
      </c>
      <c r="F10" s="15">
        <v>122</v>
      </c>
      <c r="G10" s="13">
        <f>34+35+2</f>
        <v>71</v>
      </c>
      <c r="H10" s="16">
        <f>G10+F10</f>
        <v>193</v>
      </c>
    </row>
    <row r="11" spans="1:8" ht="12.75">
      <c r="A11" s="13">
        <v>9</v>
      </c>
      <c r="B11" s="8"/>
      <c r="C11" s="13" t="s">
        <v>26</v>
      </c>
      <c r="D11" s="14" t="s">
        <v>14</v>
      </c>
      <c r="E11" s="14"/>
      <c r="F11" s="15"/>
      <c r="G11" s="13">
        <v>112</v>
      </c>
      <c r="H11" s="16">
        <f>F11+G11</f>
        <v>112</v>
      </c>
    </row>
    <row r="12" spans="1:8" ht="12.75">
      <c r="A12" s="13">
        <v>10</v>
      </c>
      <c r="B12" s="8"/>
      <c r="C12" s="13" t="s">
        <v>27</v>
      </c>
      <c r="D12" s="14" t="s">
        <v>16</v>
      </c>
      <c r="E12" s="14" t="s">
        <v>12</v>
      </c>
      <c r="F12" s="16">
        <v>16</v>
      </c>
      <c r="G12" s="18">
        <v>79</v>
      </c>
      <c r="H12" s="16">
        <f>F12+G12</f>
        <v>95</v>
      </c>
    </row>
    <row r="13" spans="1:8" ht="12.75">
      <c r="A13" s="13">
        <v>11</v>
      </c>
      <c r="B13" s="8"/>
      <c r="C13" s="13" t="s">
        <v>28</v>
      </c>
      <c r="D13" s="14" t="s">
        <v>29</v>
      </c>
      <c r="E13" s="14" t="s">
        <v>12</v>
      </c>
      <c r="F13" s="15">
        <v>41</v>
      </c>
      <c r="G13" s="13">
        <v>36</v>
      </c>
      <c r="H13" s="16">
        <f>F13+G13</f>
        <v>77</v>
      </c>
    </row>
    <row r="14" spans="1:8" ht="12.75">
      <c r="A14" s="13">
        <v>12</v>
      </c>
      <c r="B14" s="8"/>
      <c r="C14" s="17" t="s">
        <v>30</v>
      </c>
      <c r="D14" s="18" t="s">
        <v>24</v>
      </c>
      <c r="E14" s="18" t="s">
        <v>12</v>
      </c>
      <c r="F14" s="15">
        <f>53-23</f>
        <v>30</v>
      </c>
      <c r="G14" s="13">
        <f>6+23</f>
        <v>29</v>
      </c>
      <c r="H14" s="16">
        <f>G14+F14</f>
        <v>59</v>
      </c>
    </row>
    <row r="15" spans="1:8" ht="12.75">
      <c r="A15" s="13">
        <v>13</v>
      </c>
      <c r="B15" s="8"/>
      <c r="C15" s="17" t="s">
        <v>31</v>
      </c>
      <c r="D15" s="13" t="s">
        <v>32</v>
      </c>
      <c r="E15" s="13"/>
      <c r="F15" s="15"/>
      <c r="G15" s="13">
        <v>20</v>
      </c>
      <c r="H15" s="16">
        <f>G15+F15</f>
        <v>20</v>
      </c>
    </row>
    <row r="16" spans="1:8" ht="12.75">
      <c r="A16" s="13">
        <v>14</v>
      </c>
      <c r="B16" s="8"/>
      <c r="C16" s="17" t="s">
        <v>33</v>
      </c>
      <c r="D16" s="13" t="s">
        <v>32</v>
      </c>
      <c r="E16" s="13" t="s">
        <v>12</v>
      </c>
      <c r="F16" s="15">
        <v>23</v>
      </c>
      <c r="G16" s="13">
        <f>47-23</f>
        <v>24</v>
      </c>
      <c r="H16" s="16">
        <f>G16+F16</f>
        <v>47</v>
      </c>
    </row>
    <row r="17" spans="1:8" ht="12.75">
      <c r="A17" s="13">
        <v>15</v>
      </c>
      <c r="B17" s="8"/>
      <c r="C17" s="13" t="s">
        <v>34</v>
      </c>
      <c r="D17" s="13" t="s">
        <v>35</v>
      </c>
      <c r="E17" s="13"/>
      <c r="F17" s="15"/>
      <c r="G17" s="13">
        <v>109</v>
      </c>
      <c r="H17" s="16">
        <f>F17+G17</f>
        <v>109</v>
      </c>
    </row>
    <row r="18" spans="1:8" ht="12.75">
      <c r="A18" s="13">
        <v>16</v>
      </c>
      <c r="B18" s="8"/>
      <c r="C18" s="13" t="s">
        <v>36</v>
      </c>
      <c r="D18" s="13" t="s">
        <v>37</v>
      </c>
      <c r="E18" s="13"/>
      <c r="F18" s="15"/>
      <c r="G18" s="13">
        <v>60</v>
      </c>
      <c r="H18" s="16">
        <f>F18+G18</f>
        <v>60</v>
      </c>
    </row>
    <row r="19" spans="1:8" ht="12.75">
      <c r="A19" s="13">
        <v>17</v>
      </c>
      <c r="B19" s="8"/>
      <c r="C19" s="13" t="s">
        <v>38</v>
      </c>
      <c r="D19" s="13" t="s">
        <v>39</v>
      </c>
      <c r="E19" s="13"/>
      <c r="F19" s="15"/>
      <c r="G19" s="13">
        <v>85</v>
      </c>
      <c r="H19" s="16">
        <f>F19+G19</f>
        <v>85</v>
      </c>
    </row>
    <row r="20" spans="1:8" ht="12.75">
      <c r="A20" s="13">
        <v>18</v>
      </c>
      <c r="B20" s="8"/>
      <c r="C20" s="17" t="s">
        <v>40</v>
      </c>
      <c r="D20" s="18" t="s">
        <v>41</v>
      </c>
      <c r="E20" s="18" t="s">
        <v>12</v>
      </c>
      <c r="F20" s="15">
        <v>43</v>
      </c>
      <c r="G20" s="13">
        <v>62</v>
      </c>
      <c r="H20" s="16">
        <f>G20+F20</f>
        <v>105</v>
      </c>
    </row>
    <row r="21" spans="1:8" ht="12.75">
      <c r="A21" s="13">
        <v>19</v>
      </c>
      <c r="B21" s="8"/>
      <c r="C21" s="13" t="s">
        <v>42</v>
      </c>
      <c r="D21" s="18" t="s">
        <v>43</v>
      </c>
      <c r="E21" s="18"/>
      <c r="F21" s="15"/>
      <c r="G21" s="13">
        <v>62</v>
      </c>
      <c r="H21" s="16">
        <v>62</v>
      </c>
    </row>
    <row r="22" spans="1:8" ht="12.75">
      <c r="A22" s="13">
        <v>20</v>
      </c>
      <c r="B22" s="8"/>
      <c r="C22" s="13" t="s">
        <v>44</v>
      </c>
      <c r="D22" s="18" t="s">
        <v>43</v>
      </c>
      <c r="E22" s="18"/>
      <c r="F22" s="15"/>
      <c r="G22" s="13">
        <v>18</v>
      </c>
      <c r="H22" s="16">
        <f>F22+G22</f>
        <v>18</v>
      </c>
    </row>
    <row r="23" spans="1:8" ht="12.75">
      <c r="A23" s="13">
        <v>21</v>
      </c>
      <c r="B23" s="8"/>
      <c r="C23" s="13" t="s">
        <v>45</v>
      </c>
      <c r="D23" s="18" t="s">
        <v>46</v>
      </c>
      <c r="E23" s="18"/>
      <c r="F23" s="15"/>
      <c r="G23" s="13">
        <v>24</v>
      </c>
      <c r="H23" s="16">
        <f>F23+G23</f>
        <v>24</v>
      </c>
    </row>
    <row r="24" spans="1:8" ht="12.75">
      <c r="A24" s="13">
        <v>22</v>
      </c>
      <c r="B24" s="8"/>
      <c r="C24" s="13" t="s">
        <v>47</v>
      </c>
      <c r="D24" s="18" t="s">
        <v>48</v>
      </c>
      <c r="E24" s="18"/>
      <c r="F24" s="15"/>
      <c r="G24" s="13">
        <v>32</v>
      </c>
      <c r="H24" s="16">
        <f>F24+G24</f>
        <v>32</v>
      </c>
    </row>
    <row r="25" spans="1:8" ht="12.75">
      <c r="A25" s="13">
        <v>23</v>
      </c>
      <c r="B25" s="8"/>
      <c r="C25" s="17" t="s">
        <v>49</v>
      </c>
      <c r="D25" s="18" t="s">
        <v>50</v>
      </c>
      <c r="E25" s="18" t="s">
        <v>12</v>
      </c>
      <c r="F25" s="15"/>
      <c r="G25" s="13">
        <v>81</v>
      </c>
      <c r="H25" s="16">
        <f>G25+F25</f>
        <v>81</v>
      </c>
    </row>
    <row r="26" spans="1:8" ht="12.75">
      <c r="A26" s="13">
        <v>24</v>
      </c>
      <c r="B26" s="8"/>
      <c r="C26" s="17" t="s">
        <v>51</v>
      </c>
      <c r="D26" s="18" t="s">
        <v>50</v>
      </c>
      <c r="E26" s="18" t="s">
        <v>12</v>
      </c>
      <c r="F26" s="15"/>
      <c r="G26" s="13">
        <v>75</v>
      </c>
      <c r="H26" s="16">
        <f>G26+F26</f>
        <v>75</v>
      </c>
    </row>
    <row r="27" spans="1:8" ht="12.75">
      <c r="A27" s="13">
        <v>25</v>
      </c>
      <c r="B27" s="8"/>
      <c r="C27" s="13" t="s">
        <v>52</v>
      </c>
      <c r="D27" s="18" t="s">
        <v>20</v>
      </c>
      <c r="E27" s="18" t="s">
        <v>12</v>
      </c>
      <c r="F27" s="15">
        <v>80</v>
      </c>
      <c r="G27" s="13"/>
      <c r="H27" s="16">
        <f>G27+F27</f>
        <v>80</v>
      </c>
    </row>
    <row r="28" spans="1:8" ht="65.25" customHeight="1">
      <c r="A28" s="13">
        <v>26</v>
      </c>
      <c r="B28" s="8"/>
      <c r="C28" s="13" t="s">
        <v>53</v>
      </c>
      <c r="D28" s="18" t="s">
        <v>39</v>
      </c>
      <c r="E28" s="18" t="s">
        <v>12</v>
      </c>
      <c r="F28" s="20" t="s">
        <v>54</v>
      </c>
      <c r="G28" s="18">
        <v>15</v>
      </c>
      <c r="H28" s="16">
        <f>G28</f>
        <v>15</v>
      </c>
    </row>
    <row r="29" spans="1:8" ht="12.75">
      <c r="A29" s="13">
        <v>27</v>
      </c>
      <c r="B29" s="8"/>
      <c r="C29" s="13" t="s">
        <v>55</v>
      </c>
      <c r="D29" s="18" t="s">
        <v>56</v>
      </c>
      <c r="E29" s="18" t="s">
        <v>12</v>
      </c>
      <c r="F29" s="15">
        <v>236</v>
      </c>
      <c r="G29" s="13"/>
      <c r="H29" s="16">
        <f>F29+G29</f>
        <v>236</v>
      </c>
    </row>
    <row r="30" spans="1:8" ht="12.75">
      <c r="A30" s="13">
        <v>28</v>
      </c>
      <c r="B30" s="8"/>
      <c r="C30" s="13" t="s">
        <v>57</v>
      </c>
      <c r="D30" s="18" t="s">
        <v>58</v>
      </c>
      <c r="E30" s="18"/>
      <c r="F30" s="15"/>
      <c r="G30" s="13">
        <v>29</v>
      </c>
      <c r="H30" s="16">
        <f>F30+G30</f>
        <v>29</v>
      </c>
    </row>
    <row r="31" spans="1:8" ht="12.75">
      <c r="A31" s="13">
        <v>29</v>
      </c>
      <c r="B31" s="8"/>
      <c r="C31" s="13" t="s">
        <v>59</v>
      </c>
      <c r="D31" s="18" t="s">
        <v>48</v>
      </c>
      <c r="E31" s="18" t="s">
        <v>12</v>
      </c>
      <c r="F31" s="15"/>
      <c r="G31" s="13">
        <v>153</v>
      </c>
      <c r="H31" s="16">
        <f>F31+G31</f>
        <v>153</v>
      </c>
    </row>
    <row r="32" spans="1:8" ht="12.75">
      <c r="A32" s="13">
        <v>30</v>
      </c>
      <c r="B32" s="8"/>
      <c r="C32" s="13" t="s">
        <v>60</v>
      </c>
      <c r="D32" s="18" t="s">
        <v>37</v>
      </c>
      <c r="E32" s="18"/>
      <c r="F32" s="15"/>
      <c r="G32" s="13">
        <v>73</v>
      </c>
      <c r="H32" s="16">
        <f>F32+G32</f>
        <v>73</v>
      </c>
    </row>
    <row r="33" spans="1:8" ht="12.75">
      <c r="A33" s="13">
        <v>31</v>
      </c>
      <c r="B33" s="8"/>
      <c r="C33" s="13" t="s">
        <v>61</v>
      </c>
      <c r="D33" s="18" t="s">
        <v>58</v>
      </c>
      <c r="E33" s="18"/>
      <c r="F33" s="15"/>
      <c r="G33" s="13">
        <v>12</v>
      </c>
      <c r="H33" s="16">
        <f>F33+G33</f>
        <v>12</v>
      </c>
    </row>
    <row r="34" spans="1:8" ht="22.5" customHeight="1">
      <c r="A34" s="13">
        <v>32</v>
      </c>
      <c r="B34" s="21" t="s">
        <v>62</v>
      </c>
      <c r="C34" s="14" t="s">
        <v>63</v>
      </c>
      <c r="D34" s="18" t="s">
        <v>64</v>
      </c>
      <c r="E34" s="18" t="s">
        <v>12</v>
      </c>
      <c r="F34" s="15">
        <v>100</v>
      </c>
      <c r="G34" s="13">
        <f>61+17</f>
        <v>78</v>
      </c>
      <c r="H34" s="16">
        <f>G34+F34</f>
        <v>178</v>
      </c>
    </row>
    <row r="35" spans="1:8" ht="27.75" customHeight="1">
      <c r="A35" s="13">
        <v>33</v>
      </c>
      <c r="B35" s="21"/>
      <c r="C35" s="14" t="s">
        <v>65</v>
      </c>
      <c r="D35" s="14" t="s">
        <v>66</v>
      </c>
      <c r="E35" s="14" t="s">
        <v>12</v>
      </c>
      <c r="F35" s="15">
        <v>112</v>
      </c>
      <c r="G35" s="13">
        <f>17+16+21</f>
        <v>54</v>
      </c>
      <c r="H35" s="16">
        <f>G35+F35</f>
        <v>166</v>
      </c>
    </row>
    <row r="36" spans="1:8" ht="69" customHeight="1">
      <c r="A36" s="13">
        <v>34</v>
      </c>
      <c r="B36" s="21"/>
      <c r="C36" s="14" t="s">
        <v>67</v>
      </c>
      <c r="D36" s="14" t="s">
        <v>68</v>
      </c>
      <c r="E36" s="14" t="s">
        <v>12</v>
      </c>
      <c r="F36" s="20" t="s">
        <v>69</v>
      </c>
      <c r="G36" s="13">
        <v>60</v>
      </c>
      <c r="H36" s="16">
        <f>G36</f>
        <v>60</v>
      </c>
    </row>
    <row r="37" spans="1:8" ht="28.5" customHeight="1">
      <c r="A37" s="13">
        <v>35</v>
      </c>
      <c r="B37" s="21"/>
      <c r="C37" s="13" t="s">
        <v>70</v>
      </c>
      <c r="D37" s="13" t="s">
        <v>71</v>
      </c>
      <c r="E37" s="13" t="s">
        <v>12</v>
      </c>
      <c r="F37" s="15">
        <v>450</v>
      </c>
      <c r="G37" s="13">
        <v>63</v>
      </c>
      <c r="H37" s="16">
        <f>F37+G37</f>
        <v>513</v>
      </c>
    </row>
    <row r="38" spans="1:8" ht="28.5" customHeight="1">
      <c r="A38" s="13">
        <v>36</v>
      </c>
      <c r="B38" s="17" t="s">
        <v>72</v>
      </c>
      <c r="C38" s="13" t="s">
        <v>73</v>
      </c>
      <c r="D38" s="13" t="s">
        <v>74</v>
      </c>
      <c r="E38" s="13" t="s">
        <v>12</v>
      </c>
      <c r="F38" s="15">
        <v>357</v>
      </c>
      <c r="G38" s="13">
        <v>97</v>
      </c>
      <c r="H38" s="16">
        <f>G38+F38</f>
        <v>454</v>
      </c>
    </row>
    <row r="39" spans="1:8" ht="28.5" customHeight="1">
      <c r="A39" s="13">
        <v>37</v>
      </c>
      <c r="B39" s="17"/>
      <c r="C39" s="13" t="s">
        <v>75</v>
      </c>
      <c r="D39" s="13" t="s">
        <v>74</v>
      </c>
      <c r="E39" s="13" t="s">
        <v>12</v>
      </c>
      <c r="F39" s="15"/>
      <c r="G39" s="13">
        <v>87</v>
      </c>
      <c r="H39" s="16">
        <f>G39+F39</f>
        <v>87</v>
      </c>
    </row>
    <row r="40" spans="1:8" ht="12.75">
      <c r="A40" s="13">
        <v>38</v>
      </c>
      <c r="B40" s="17"/>
      <c r="C40" s="17" t="s">
        <v>76</v>
      </c>
      <c r="D40" s="18" t="s">
        <v>77</v>
      </c>
      <c r="E40" s="18" t="s">
        <v>12</v>
      </c>
      <c r="F40" s="15">
        <v>75</v>
      </c>
      <c r="G40" s="13">
        <v>51</v>
      </c>
      <c r="H40" s="16">
        <f>F40+G40</f>
        <v>126</v>
      </c>
    </row>
    <row r="41" spans="1:8" ht="12.75">
      <c r="A41" s="13">
        <v>39</v>
      </c>
      <c r="B41" s="17"/>
      <c r="C41" s="13" t="s">
        <v>78</v>
      </c>
      <c r="D41" s="18" t="s">
        <v>79</v>
      </c>
      <c r="E41" s="18"/>
      <c r="F41" s="15"/>
      <c r="G41" s="13">
        <v>37</v>
      </c>
      <c r="H41" s="16">
        <f>F41+G41</f>
        <v>37</v>
      </c>
    </row>
    <row r="42" spans="1:9" ht="12.75" customHeight="1">
      <c r="A42" s="13">
        <v>40</v>
      </c>
      <c r="B42" s="22" t="s">
        <v>80</v>
      </c>
      <c r="C42" s="17" t="s">
        <v>81</v>
      </c>
      <c r="D42" s="13" t="s">
        <v>82</v>
      </c>
      <c r="E42" s="13" t="s">
        <v>12</v>
      </c>
      <c r="F42" s="23">
        <v>102</v>
      </c>
      <c r="G42" s="13">
        <f>49+47+18</f>
        <v>114</v>
      </c>
      <c r="H42" s="16">
        <f>G42+F42</f>
        <v>216</v>
      </c>
      <c r="I42" s="24" t="s">
        <v>83</v>
      </c>
    </row>
    <row r="43" spans="1:8" ht="12.75">
      <c r="A43" s="13">
        <v>41</v>
      </c>
      <c r="B43" s="22"/>
      <c r="C43" s="17" t="s">
        <v>84</v>
      </c>
      <c r="D43" s="18" t="s">
        <v>85</v>
      </c>
      <c r="E43" s="18" t="s">
        <v>12</v>
      </c>
      <c r="F43" s="15">
        <v>24</v>
      </c>
      <c r="G43" s="13">
        <f>49+48+18</f>
        <v>115</v>
      </c>
      <c r="H43" s="16">
        <f>F43+G43</f>
        <v>139</v>
      </c>
    </row>
    <row r="44" spans="1:8" ht="12.75">
      <c r="A44" s="13">
        <v>42</v>
      </c>
      <c r="B44" s="13" t="s">
        <v>86</v>
      </c>
      <c r="C44" s="17" t="s">
        <v>87</v>
      </c>
      <c r="D44" s="18" t="s">
        <v>88</v>
      </c>
      <c r="E44" s="18" t="s">
        <v>12</v>
      </c>
      <c r="F44" s="15">
        <v>44</v>
      </c>
      <c r="G44" s="13">
        <f>49+36+21</f>
        <v>106</v>
      </c>
      <c r="H44" s="16">
        <f>G44+F44</f>
        <v>150</v>
      </c>
    </row>
    <row r="45" spans="1:8" ht="12.75">
      <c r="A45" s="13">
        <v>43</v>
      </c>
      <c r="B45" s="13" t="s">
        <v>89</v>
      </c>
      <c r="C45" s="18" t="s">
        <v>90</v>
      </c>
      <c r="D45" s="18" t="s">
        <v>91</v>
      </c>
      <c r="E45" s="18" t="s">
        <v>12</v>
      </c>
      <c r="F45" s="15">
        <v>38</v>
      </c>
      <c r="G45" s="13">
        <f>164-38</f>
        <v>126</v>
      </c>
      <c r="H45" s="16">
        <f>G45+F45</f>
        <v>164</v>
      </c>
    </row>
    <row r="46" spans="1:8" ht="36.75">
      <c r="A46" s="13">
        <v>44</v>
      </c>
      <c r="B46" s="25" t="s">
        <v>92</v>
      </c>
      <c r="C46" s="13" t="s">
        <v>93</v>
      </c>
      <c r="D46" s="18" t="s">
        <v>94</v>
      </c>
      <c r="E46" s="18" t="s">
        <v>12</v>
      </c>
      <c r="F46" s="15">
        <v>378</v>
      </c>
      <c r="G46" s="13">
        <v>91</v>
      </c>
      <c r="H46" s="16">
        <f>F46+G46</f>
        <v>469</v>
      </c>
    </row>
    <row r="47" spans="1:8" ht="24.75">
      <c r="A47" s="13">
        <v>45</v>
      </c>
      <c r="B47" s="18" t="s">
        <v>95</v>
      </c>
      <c r="C47" s="13" t="s">
        <v>96</v>
      </c>
      <c r="D47" s="22" t="s">
        <v>97</v>
      </c>
      <c r="E47" s="22" t="s">
        <v>12</v>
      </c>
      <c r="F47" s="15">
        <v>40</v>
      </c>
      <c r="G47" s="13">
        <v>104</v>
      </c>
      <c r="H47" s="16">
        <f>F47+G47</f>
        <v>144</v>
      </c>
    </row>
    <row r="48" spans="1:8" ht="24.75">
      <c r="A48" s="13">
        <v>46</v>
      </c>
      <c r="B48" s="18"/>
      <c r="C48" s="17" t="s">
        <v>98</v>
      </c>
      <c r="D48" s="26" t="s">
        <v>99</v>
      </c>
      <c r="E48" s="26" t="s">
        <v>12</v>
      </c>
      <c r="F48" s="15">
        <f>188+3</f>
        <v>191</v>
      </c>
      <c r="G48" s="13">
        <f>210-F48</f>
        <v>19</v>
      </c>
      <c r="H48" s="16">
        <f>G48+F48</f>
        <v>210</v>
      </c>
    </row>
    <row r="49" spans="1:8" ht="24.75">
      <c r="A49" s="13">
        <v>47</v>
      </c>
      <c r="B49" s="18" t="s">
        <v>100</v>
      </c>
      <c r="C49" s="13" t="s">
        <v>101</v>
      </c>
      <c r="D49" s="26" t="s">
        <v>102</v>
      </c>
      <c r="E49" s="26"/>
      <c r="F49" s="15"/>
      <c r="G49" s="13">
        <v>56</v>
      </c>
      <c r="H49" s="16">
        <f>F49+G49</f>
        <v>56</v>
      </c>
    </row>
    <row r="50" spans="1:8" ht="27.75" customHeight="1">
      <c r="A50" s="13">
        <v>48</v>
      </c>
      <c r="B50" s="18"/>
      <c r="C50" s="13" t="s">
        <v>103</v>
      </c>
      <c r="D50" s="26" t="s">
        <v>104</v>
      </c>
      <c r="E50" s="26"/>
      <c r="F50" s="15"/>
      <c r="G50" s="13">
        <v>9</v>
      </c>
      <c r="H50" s="16">
        <f>F50+G50</f>
        <v>9</v>
      </c>
    </row>
    <row r="51" spans="1:8" ht="60.75">
      <c r="A51" s="13">
        <v>49</v>
      </c>
      <c r="B51" s="27" t="s">
        <v>105</v>
      </c>
      <c r="C51" s="13" t="s">
        <v>106</v>
      </c>
      <c r="D51" s="26" t="s">
        <v>107</v>
      </c>
      <c r="E51" s="26" t="s">
        <v>12</v>
      </c>
      <c r="F51" s="20" t="s">
        <v>69</v>
      </c>
      <c r="G51" s="13">
        <v>65</v>
      </c>
      <c r="H51" s="16">
        <f>G51</f>
        <v>65</v>
      </c>
    </row>
    <row r="52" spans="1:8" ht="48.75">
      <c r="A52" s="13">
        <v>50</v>
      </c>
      <c r="B52" s="13" t="s">
        <v>108</v>
      </c>
      <c r="C52" s="13" t="s">
        <v>109</v>
      </c>
      <c r="D52" s="22" t="s">
        <v>110</v>
      </c>
      <c r="E52" s="22" t="s">
        <v>12</v>
      </c>
      <c r="F52" s="15">
        <v>124</v>
      </c>
      <c r="G52" s="13">
        <f>289-F52</f>
        <v>165</v>
      </c>
      <c r="H52" s="16">
        <f>F52+G52</f>
        <v>289</v>
      </c>
    </row>
    <row r="53" spans="1:8" ht="12.75">
      <c r="A53" s="13">
        <v>51</v>
      </c>
      <c r="B53" s="28" t="s">
        <v>111</v>
      </c>
      <c r="C53" s="28" t="s">
        <v>112</v>
      </c>
      <c r="D53" s="28" t="s">
        <v>113</v>
      </c>
      <c r="E53" s="28" t="s">
        <v>12</v>
      </c>
      <c r="F53" s="29">
        <v>25</v>
      </c>
      <c r="G53" s="28">
        <v>78</v>
      </c>
      <c r="H53" s="30">
        <f>G53+F53</f>
        <v>103</v>
      </c>
    </row>
    <row r="54" spans="1:8" ht="12.75">
      <c r="A54" s="13">
        <v>52</v>
      </c>
      <c r="B54" s="28" t="s">
        <v>114</v>
      </c>
      <c r="C54" s="28" t="s">
        <v>115</v>
      </c>
      <c r="D54" s="28" t="s">
        <v>116</v>
      </c>
      <c r="E54" s="28"/>
      <c r="F54" s="29"/>
      <c r="G54" s="28">
        <f>157+12</f>
        <v>169</v>
      </c>
      <c r="H54" s="30">
        <f>F54+G54</f>
        <v>169</v>
      </c>
    </row>
    <row r="55" spans="1:8" ht="13.5">
      <c r="A55" s="31" t="s">
        <v>117</v>
      </c>
      <c r="B55" s="31"/>
      <c r="C55" s="31"/>
      <c r="D55" s="31"/>
      <c r="E55" s="32"/>
      <c r="F55" s="32">
        <f>SUM(F3:F54)</f>
        <v>2883</v>
      </c>
      <c r="G55" s="32">
        <f>SUM(G3:G54)</f>
        <v>3381</v>
      </c>
      <c r="H55" s="33">
        <f>SUM(H3:H54)</f>
        <v>6264</v>
      </c>
    </row>
    <row r="56" spans="1:8" ht="13.5">
      <c r="A56" s="31"/>
      <c r="B56" s="31"/>
      <c r="C56" s="31"/>
      <c r="D56" s="31"/>
      <c r="E56" s="32"/>
      <c r="F56" s="32"/>
      <c r="G56" s="32"/>
      <c r="H56" s="33"/>
    </row>
    <row r="57" spans="1:8" ht="13.5">
      <c r="A57" s="31" t="s">
        <v>118</v>
      </c>
      <c r="B57" s="31"/>
      <c r="C57" s="31"/>
      <c r="D57" s="31"/>
      <c r="E57" s="32"/>
      <c r="F57" s="32">
        <v>1587</v>
      </c>
      <c r="G57" s="32"/>
      <c r="H57" s="33">
        <v>1587</v>
      </c>
    </row>
    <row r="58" spans="1:8" ht="13.5">
      <c r="A58" s="31"/>
      <c r="B58" s="31"/>
      <c r="C58" s="31"/>
      <c r="D58" s="31"/>
      <c r="E58" s="32"/>
      <c r="F58" s="32"/>
      <c r="G58" s="32"/>
      <c r="H58" s="33"/>
    </row>
    <row r="59" spans="1:8" ht="13.5">
      <c r="A59" s="31" t="s">
        <v>119</v>
      </c>
      <c r="B59" s="31"/>
      <c r="C59" s="31"/>
      <c r="D59" s="31"/>
      <c r="E59" s="32"/>
      <c r="F59" s="32">
        <f>F55+F57</f>
        <v>4470</v>
      </c>
      <c r="G59" s="32">
        <f>G55</f>
        <v>3381</v>
      </c>
      <c r="H59" s="33">
        <f>H55+H57</f>
        <v>7851</v>
      </c>
    </row>
    <row r="60" spans="3:5" ht="12.75">
      <c r="C60" s="34"/>
      <c r="D60" s="35"/>
      <c r="E60" s="35"/>
    </row>
    <row r="61" spans="3:5" ht="12.75">
      <c r="C61" s="36"/>
      <c r="D61" s="35"/>
      <c r="E61" s="35"/>
    </row>
    <row r="62" spans="3:5" ht="12.75">
      <c r="C62" s="37"/>
      <c r="D62" s="35"/>
      <c r="E62" s="35"/>
    </row>
    <row r="63" spans="3:5" ht="12.75">
      <c r="C63" s="37"/>
      <c r="D63" s="35"/>
      <c r="E63" s="35"/>
    </row>
    <row r="64" spans="3:5" ht="12.75">
      <c r="C64" s="37"/>
      <c r="D64" s="35"/>
      <c r="E64" s="35"/>
    </row>
    <row r="65" spans="3:5" ht="12.75">
      <c r="C65" s="34"/>
      <c r="D65" s="35"/>
      <c r="E65" s="35"/>
    </row>
    <row r="66" spans="3:5" ht="12.75">
      <c r="C66" s="34"/>
      <c r="D66" s="35"/>
      <c r="E66" s="35"/>
    </row>
    <row r="67" ht="12.75">
      <c r="E67" s="35"/>
    </row>
    <row r="68" ht="12.75">
      <c r="E68" s="35"/>
    </row>
    <row r="69" ht="12.75">
      <c r="E69" s="35"/>
    </row>
    <row r="70" ht="12.75">
      <c r="E70" s="35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spans="3:5" ht="12.75">
      <c r="C76" s="34"/>
      <c r="D76" s="35"/>
      <c r="E76" s="35"/>
    </row>
    <row r="77" spans="3:5" ht="12.75">
      <c r="C77" s="34"/>
      <c r="D77" s="35"/>
      <c r="E77" s="35"/>
    </row>
    <row r="78" spans="3:5" ht="12.75">
      <c r="C78" s="34"/>
      <c r="D78" s="35"/>
      <c r="E78" s="35"/>
    </row>
    <row r="79" spans="3:5" ht="12.75">
      <c r="C79" s="34"/>
      <c r="D79" s="35"/>
      <c r="E79" s="35"/>
    </row>
    <row r="80" spans="3:5" ht="12.75">
      <c r="C80" s="34"/>
      <c r="D80" s="35"/>
      <c r="E80" s="35"/>
    </row>
    <row r="81" spans="3:5" ht="12.75">
      <c r="C81" s="34"/>
      <c r="D81" s="35"/>
      <c r="E81" s="35"/>
    </row>
    <row r="82" spans="3:5" ht="12.75">
      <c r="C82" s="34"/>
      <c r="D82" s="35"/>
      <c r="E82" s="35"/>
    </row>
    <row r="83" spans="3:5" ht="12.75">
      <c r="C83" s="34"/>
      <c r="D83" s="35"/>
      <c r="E83" s="35"/>
    </row>
  </sheetData>
  <mergeCells count="12">
    <mergeCell ref="A1:H1"/>
    <mergeCell ref="B3:B33"/>
    <mergeCell ref="B34:B37"/>
    <mergeCell ref="B38:B41"/>
    <mergeCell ref="B42:B43"/>
    <mergeCell ref="B47:B48"/>
    <mergeCell ref="B49:B50"/>
    <mergeCell ref="A55:D55"/>
    <mergeCell ref="A56:D56"/>
    <mergeCell ref="A57:D57"/>
    <mergeCell ref="A58:D58"/>
    <mergeCell ref="A59:D59"/>
  </mergeCells>
  <printOptions horizontalCentered="1"/>
  <pageMargins left="0.15763888888888888" right="0.15763888888888888" top="0.39375" bottom="0.7875" header="0.5118055555555555" footer="0.7875"/>
  <pageSetup firstPageNumber="1" useFirstPageNumber="1" horizontalDpi="300" verticalDpi="300" orientation="landscape" paperSize="9" scale="79"/>
  <headerFooter alignWithMargins="0">
    <oddFooter>&amp;C&amp;"Times New Roman,Normal"&amp;12Página &amp;P</oddFooter>
  </headerFooter>
  <rowBreaks count="2" manualBreakCount="2">
    <brk id="37" max="255" man="1"/>
    <brk id="6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zoomScale="110" zoomScaleNormal="110" zoomScaleSheetLayoutView="100" workbookViewId="0" topLeftCell="A1">
      <selection activeCell="B18" sqref="B18"/>
    </sheetView>
  </sheetViews>
  <sheetFormatPr defaultColWidth="9.140625" defaultRowHeight="12.75"/>
  <cols>
    <col min="1" max="2" width="18.8515625" style="0" customWidth="1"/>
    <col min="3" max="3" width="44.8515625" style="0" customWidth="1"/>
  </cols>
  <sheetData>
    <row r="2" spans="1:3" ht="15">
      <c r="A2" s="38" t="s">
        <v>120</v>
      </c>
      <c r="B2" s="38"/>
      <c r="C2" s="38"/>
    </row>
    <row r="3" spans="2:3" ht="12.75">
      <c r="B3" s="34"/>
      <c r="C3" s="35"/>
    </row>
    <row r="4" spans="1:3" ht="15">
      <c r="A4" s="39" t="s">
        <v>121</v>
      </c>
      <c r="B4" s="39" t="s">
        <v>122</v>
      </c>
      <c r="C4" s="39" t="s">
        <v>123</v>
      </c>
    </row>
    <row r="5" spans="1:3" ht="15">
      <c r="A5" s="40">
        <v>40511</v>
      </c>
      <c r="B5" s="41">
        <v>372</v>
      </c>
      <c r="C5" s="41" t="s">
        <v>124</v>
      </c>
    </row>
    <row r="6" spans="1:3" ht="15">
      <c r="A6" s="42">
        <v>40512</v>
      </c>
      <c r="B6" s="43">
        <v>362</v>
      </c>
      <c r="C6" s="43" t="s">
        <v>125</v>
      </c>
    </row>
    <row r="7" spans="1:3" ht="15">
      <c r="A7" s="40">
        <v>40513</v>
      </c>
      <c r="B7" s="41">
        <f>1055-738</f>
        <v>317</v>
      </c>
      <c r="C7" s="41" t="s">
        <v>126</v>
      </c>
    </row>
    <row r="8" spans="1:3" ht="27.75">
      <c r="A8" s="42">
        <v>40514</v>
      </c>
      <c r="B8" s="43">
        <f>1336-1056</f>
        <v>280</v>
      </c>
      <c r="C8" s="44" t="s">
        <v>127</v>
      </c>
    </row>
    <row r="9" spans="1:3" ht="15">
      <c r="A9" s="40">
        <v>40515</v>
      </c>
      <c r="B9" s="41">
        <f>1593-1337</f>
        <v>256</v>
      </c>
      <c r="C9" s="41" t="s">
        <v>128</v>
      </c>
    </row>
    <row r="10" spans="1:3" ht="15">
      <c r="A10" s="45" t="s">
        <v>8</v>
      </c>
      <c r="B10" s="39">
        <f>SUM(B5:B9)</f>
        <v>1587</v>
      </c>
      <c r="C10" s="45"/>
    </row>
  </sheetData>
  <mergeCells count="1"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nbep</dc:creator>
  <cp:keywords/>
  <dc:description/>
  <cp:lastModifiedBy/>
  <cp:lastPrinted>2010-11-22T17:40:05Z</cp:lastPrinted>
  <dcterms:created xsi:type="dcterms:W3CDTF">2010-11-19T21:58:04Z</dcterms:created>
  <dcterms:modified xsi:type="dcterms:W3CDTF">2010-11-30T20:29:25Z</dcterms:modified>
  <cp:category/>
  <cp:version/>
  <cp:contentType/>
  <cp:contentStatus/>
  <cp:revision>2</cp:revision>
</cp:coreProperties>
</file>